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47760" yWindow="-2600" windowWidth="24800" windowHeight="16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8" i="1"/>
  <c r="D18"/>
  <c r="E2"/>
  <c r="E7"/>
  <c r="E12"/>
  <c r="E18"/>
  <c r="E25"/>
  <c r="E31"/>
  <c r="E36"/>
  <c r="E41"/>
  <c r="E45"/>
  <c r="E49"/>
  <c r="E52"/>
  <c r="E55"/>
  <c r="E59"/>
  <c r="E63"/>
  <c r="E68"/>
  <c r="E71"/>
  <c r="E76"/>
  <c r="E80"/>
  <c r="E86"/>
  <c r="E91"/>
  <c r="E94"/>
  <c r="E98"/>
  <c r="C94"/>
  <c r="C89"/>
  <c r="C86"/>
  <c r="D86"/>
  <c r="C2"/>
  <c r="C7"/>
  <c r="D7"/>
  <c r="C12"/>
  <c r="D12"/>
  <c r="C25"/>
  <c r="D25"/>
  <c r="C31"/>
  <c r="D31"/>
  <c r="C36"/>
  <c r="D36"/>
  <c r="C41"/>
  <c r="D41"/>
  <c r="C47"/>
  <c r="C45"/>
  <c r="D45"/>
  <c r="C50"/>
  <c r="C49"/>
  <c r="D49"/>
  <c r="C52"/>
  <c r="D52"/>
  <c r="C57"/>
  <c r="C55"/>
  <c r="D55"/>
  <c r="C59"/>
  <c r="D59"/>
  <c r="C64"/>
  <c r="C63"/>
  <c r="D63"/>
  <c r="C68"/>
  <c r="D68"/>
  <c r="C72"/>
  <c r="C71"/>
  <c r="D71"/>
  <c r="C77"/>
  <c r="C78"/>
  <c r="C76"/>
  <c r="D76"/>
  <c r="C82"/>
  <c r="C80"/>
  <c r="D80"/>
  <c r="C91"/>
  <c r="D91"/>
  <c r="D94"/>
  <c r="C98"/>
  <c r="D98"/>
  <c r="D96"/>
  <c r="D95"/>
  <c r="D92"/>
  <c r="D89"/>
  <c r="D88"/>
  <c r="D87"/>
  <c r="D84"/>
  <c r="D83"/>
  <c r="D82"/>
  <c r="D81"/>
  <c r="D78"/>
  <c r="D77"/>
  <c r="D74"/>
  <c r="D73"/>
  <c r="D72"/>
  <c r="D69"/>
  <c r="D66"/>
  <c r="D65"/>
  <c r="D64"/>
  <c r="D57"/>
  <c r="D56"/>
  <c r="D61"/>
  <c r="D60"/>
  <c r="D53"/>
  <c r="D50"/>
  <c r="D47"/>
  <c r="D46"/>
  <c r="D43"/>
  <c r="D42"/>
  <c r="D39"/>
  <c r="D38"/>
  <c r="D37"/>
  <c r="D34"/>
  <c r="D33"/>
  <c r="D32"/>
  <c r="D29"/>
  <c r="D28"/>
  <c r="D27"/>
  <c r="D26"/>
  <c r="D23"/>
  <c r="D22"/>
  <c r="D21"/>
  <c r="D20"/>
  <c r="D19"/>
  <c r="D16"/>
  <c r="D15"/>
  <c r="D14"/>
  <c r="D1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D10"/>
  <c r="D9"/>
  <c r="D8"/>
  <c r="D5"/>
  <c r="D4"/>
  <c r="D3"/>
</calcChain>
</file>

<file path=xl/sharedStrings.xml><?xml version="1.0" encoding="utf-8"?>
<sst xmlns="http://schemas.openxmlformats.org/spreadsheetml/2006/main" count="84" uniqueCount="78">
  <si>
    <t>Encounter</t>
  </si>
  <si>
    <t>Kobold Brigands</t>
  </si>
  <si>
    <t>XP</t>
  </si>
  <si>
    <t>CR</t>
  </si>
  <si>
    <t>Slinger</t>
  </si>
  <si>
    <t>Dragonshield</t>
  </si>
  <si>
    <t>Warrior x4</t>
  </si>
  <si>
    <t>Ambush</t>
  </si>
  <si>
    <t>Per PC</t>
  </si>
  <si>
    <t>PC XP Total</t>
  </si>
  <si>
    <t>Skirmisher</t>
  </si>
  <si>
    <t>Wyrmpriest</t>
  </si>
  <si>
    <t>Dragonshield x2</t>
  </si>
  <si>
    <t>Slink</t>
  </si>
  <si>
    <t>Lair Outside</t>
  </si>
  <si>
    <t>Lair Inside</t>
  </si>
  <si>
    <t>Irontooth</t>
  </si>
  <si>
    <t>Skirmiser x2</t>
  </si>
  <si>
    <t>Denwarden x2</t>
  </si>
  <si>
    <t>Burial Site</t>
  </si>
  <si>
    <t>Agrid</t>
  </si>
  <si>
    <t>Guard Drake</t>
  </si>
  <si>
    <t>Apparition</t>
  </si>
  <si>
    <t>Rabble x2</t>
  </si>
  <si>
    <t>Guard Room</t>
    <phoneticPr fontId="3" type="noConversion"/>
  </si>
  <si>
    <t>Rat Swarm</t>
    <phoneticPr fontId="3" type="noConversion"/>
  </si>
  <si>
    <t>Sharpshooters x2</t>
    <phoneticPr fontId="3" type="noConversion"/>
  </si>
  <si>
    <t>Warriors x2</t>
    <phoneticPr fontId="3" type="noConversion"/>
  </si>
  <si>
    <t>Torture Chamber</t>
    <phoneticPr fontId="3" type="noConversion"/>
  </si>
  <si>
    <t>Torturer</t>
    <phoneticPr fontId="3" type="noConversion"/>
  </si>
  <si>
    <t>Warrior</t>
    <phoneticPr fontId="3" type="noConversion"/>
  </si>
  <si>
    <t>Excavation Site</t>
    <phoneticPr fontId="3" type="noConversion"/>
  </si>
  <si>
    <t>Guard Drake</t>
    <phoneticPr fontId="3" type="noConversion"/>
  </si>
  <si>
    <t>Chieftan's Lair</t>
    <phoneticPr fontId="3" type="noConversion"/>
  </si>
  <si>
    <t>Crypt</t>
    <phoneticPr fontId="3" type="noConversion"/>
  </si>
  <si>
    <t>Hidden Room</t>
    <phoneticPr fontId="3" type="noConversion"/>
  </si>
  <si>
    <t>Zombie x3</t>
    <phoneticPr fontId="3" type="noConversion"/>
  </si>
  <si>
    <t>Skeletal Legion</t>
    <phoneticPr fontId="3" type="noConversion"/>
  </si>
  <si>
    <t>Balgron</t>
  </si>
  <si>
    <t>Skeletal Warrior x2</t>
  </si>
  <si>
    <t>Maze of Caves</t>
  </si>
  <si>
    <t>Ochre Jelly</t>
  </si>
  <si>
    <t>Kruthik Lair</t>
  </si>
  <si>
    <t>Young</t>
  </si>
  <si>
    <t>Adult</t>
  </si>
  <si>
    <t>Water Cave</t>
  </si>
  <si>
    <t>Blue Slime</t>
  </si>
  <si>
    <t>The Dead Walk</t>
  </si>
  <si>
    <t>Gravehound</t>
  </si>
  <si>
    <t>Ninaran</t>
  </si>
  <si>
    <t>Warriors x4</t>
  </si>
  <si>
    <t>Zombie x4</t>
  </si>
  <si>
    <t>Giant Rat x8</t>
  </si>
  <si>
    <t>Hatchling x2</t>
  </si>
  <si>
    <t>Skeleton x4</t>
  </si>
  <si>
    <t>Hobgoblin Guard Room</t>
  </si>
  <si>
    <t>Soldier</t>
  </si>
  <si>
    <t>Grunt x4</t>
  </si>
  <si>
    <t>Hobgoblin Barracks</t>
  </si>
  <si>
    <t>Archer</t>
  </si>
  <si>
    <t>Soldier x2</t>
  </si>
  <si>
    <t>Warcaster</t>
  </si>
  <si>
    <t>Warchief</t>
  </si>
  <si>
    <t>Grunt x2</t>
  </si>
  <si>
    <t>Hobgolbin Warchief</t>
  </si>
  <si>
    <t>Ghoul Warren</t>
  </si>
  <si>
    <t>Sharpshooter x2</t>
  </si>
  <si>
    <t>Bombadiers x2</t>
  </si>
  <si>
    <t>Skeleton x6</t>
  </si>
  <si>
    <t>Cathedral</t>
  </si>
  <si>
    <t>Underpriest</t>
  </si>
  <si>
    <t>Berserkers</t>
  </si>
  <si>
    <t>Shadow Rift</t>
  </si>
  <si>
    <t>Kalarel</t>
  </si>
  <si>
    <t>Wight</t>
  </si>
  <si>
    <t>Need</t>
  </si>
  <si>
    <t>Warrior x3</t>
  </si>
  <si>
    <t>Ghoul x2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</si>
</sst>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3" fontId="0" fillId="0" borderId="0" xfId="0" applyNumberFormat="1"/>
    <xf numFmtId="16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100"/>
  <sheetViews>
    <sheetView tabSelected="1" workbookViewId="0">
      <selection activeCell="D3" sqref="D3"/>
    </sheetView>
  </sheetViews>
  <sheetFormatPr baseColWidth="10" defaultRowHeight="15"/>
  <cols>
    <col min="1" max="1" width="20.33203125" bestFit="1" customWidth="1"/>
    <col min="2" max="2" width="16.83203125" customWidth="1"/>
    <col min="3" max="3" width="13.6640625" customWidth="1"/>
  </cols>
  <sheetData>
    <row r="1" spans="1:8">
      <c r="A1" t="s">
        <v>0</v>
      </c>
      <c r="B1" t="s">
        <v>3</v>
      </c>
      <c r="C1" t="s">
        <v>2</v>
      </c>
      <c r="D1" t="s">
        <v>8</v>
      </c>
      <c r="E1" t="s">
        <v>9</v>
      </c>
    </row>
    <row r="2" spans="1:8">
      <c r="A2" t="s">
        <v>1</v>
      </c>
      <c r="B2">
        <v>3</v>
      </c>
      <c r="C2">
        <f>SUM(C3:C5)</f>
        <v>735</v>
      </c>
      <c r="D2">
        <v>0</v>
      </c>
      <c r="E2">
        <f>D2+2025</f>
        <v>2025</v>
      </c>
      <c r="G2">
        <v>0</v>
      </c>
      <c r="H2">
        <v>1</v>
      </c>
    </row>
    <row r="3" spans="1:8">
      <c r="B3" t="s">
        <v>4</v>
      </c>
      <c r="C3">
        <v>135</v>
      </c>
      <c r="D3">
        <f>C3/5</f>
        <v>27</v>
      </c>
      <c r="G3" s="1">
        <v>2000</v>
      </c>
      <c r="H3">
        <f>H2+1</f>
        <v>2</v>
      </c>
    </row>
    <row r="4" spans="1:8">
      <c r="B4" t="s">
        <v>5</v>
      </c>
      <c r="C4">
        <v>200</v>
      </c>
      <c r="D4">
        <f>C4/5</f>
        <v>40</v>
      </c>
      <c r="G4" s="1">
        <v>5000</v>
      </c>
      <c r="H4">
        <f t="shared" ref="H4:H21" si="0">H3+1</f>
        <v>3</v>
      </c>
    </row>
    <row r="5" spans="1:8">
      <c r="B5" t="s">
        <v>6</v>
      </c>
      <c r="C5">
        <v>400</v>
      </c>
      <c r="D5">
        <f>C5/5</f>
        <v>80</v>
      </c>
      <c r="G5" s="1">
        <v>9000</v>
      </c>
      <c r="H5">
        <f t="shared" si="0"/>
        <v>4</v>
      </c>
    </row>
    <row r="6" spans="1:8">
      <c r="G6" s="1">
        <v>15000</v>
      </c>
      <c r="H6">
        <f t="shared" si="0"/>
        <v>5</v>
      </c>
    </row>
    <row r="7" spans="1:8">
      <c r="A7" t="s">
        <v>7</v>
      </c>
      <c r="B7">
        <v>2</v>
      </c>
      <c r="C7">
        <f>SUM(C8:C10)</f>
        <v>735</v>
      </c>
      <c r="D7">
        <f>C7/5</f>
        <v>147</v>
      </c>
      <c r="E7">
        <f>E2+D7</f>
        <v>2172</v>
      </c>
      <c r="G7" s="1">
        <v>23000</v>
      </c>
      <c r="H7">
        <f t="shared" si="0"/>
        <v>6</v>
      </c>
    </row>
    <row r="8" spans="1:8">
      <c r="B8" t="s">
        <v>12</v>
      </c>
      <c r="C8">
        <v>400</v>
      </c>
      <c r="D8">
        <f>C8/5</f>
        <v>80</v>
      </c>
      <c r="G8" s="1">
        <v>35000</v>
      </c>
      <c r="H8">
        <f t="shared" si="0"/>
        <v>7</v>
      </c>
    </row>
    <row r="9" spans="1:8">
      <c r="B9" t="s">
        <v>10</v>
      </c>
      <c r="C9">
        <v>135</v>
      </c>
      <c r="D9">
        <f>C9/5</f>
        <v>27</v>
      </c>
      <c r="G9" s="1">
        <v>51000</v>
      </c>
      <c r="H9">
        <f t="shared" si="0"/>
        <v>8</v>
      </c>
    </row>
    <row r="10" spans="1:8">
      <c r="B10" t="s">
        <v>11</v>
      </c>
      <c r="C10">
        <v>200</v>
      </c>
      <c r="D10">
        <f>C10/5</f>
        <v>40</v>
      </c>
      <c r="G10" s="1">
        <v>75000</v>
      </c>
      <c r="H10">
        <f t="shared" si="0"/>
        <v>9</v>
      </c>
    </row>
    <row r="11" spans="1:8">
      <c r="G11" s="1">
        <v>105000</v>
      </c>
      <c r="H11">
        <f t="shared" si="0"/>
        <v>10</v>
      </c>
    </row>
    <row r="12" spans="1:8">
      <c r="A12" t="s">
        <v>14</v>
      </c>
      <c r="B12">
        <v>3</v>
      </c>
      <c r="C12">
        <f>SUM(C13:C16)</f>
        <v>870</v>
      </c>
      <c r="D12">
        <f>C12/5</f>
        <v>174</v>
      </c>
      <c r="E12">
        <f>E7+D12</f>
        <v>2346</v>
      </c>
      <c r="G12" s="1">
        <v>155000</v>
      </c>
      <c r="H12">
        <f t="shared" si="0"/>
        <v>11</v>
      </c>
    </row>
    <row r="13" spans="1:8">
      <c r="B13" t="s">
        <v>13</v>
      </c>
      <c r="C13">
        <v>135</v>
      </c>
      <c r="D13">
        <f t="shared" ref="D13:D29" si="1">C13/5</f>
        <v>27</v>
      </c>
      <c r="G13" s="1">
        <v>220000</v>
      </c>
      <c r="H13">
        <f t="shared" si="0"/>
        <v>12</v>
      </c>
    </row>
    <row r="14" spans="1:8">
      <c r="B14" t="s">
        <v>5</v>
      </c>
      <c r="C14">
        <v>200</v>
      </c>
      <c r="D14">
        <f t="shared" si="1"/>
        <v>40</v>
      </c>
      <c r="G14" s="1">
        <v>315000</v>
      </c>
      <c r="H14">
        <f t="shared" si="0"/>
        <v>13</v>
      </c>
    </row>
    <row r="15" spans="1:8">
      <c r="B15" t="s">
        <v>4</v>
      </c>
      <c r="C15">
        <v>135</v>
      </c>
      <c r="D15">
        <f t="shared" si="1"/>
        <v>27</v>
      </c>
      <c r="G15" s="1">
        <v>445000</v>
      </c>
      <c r="H15">
        <f t="shared" si="0"/>
        <v>14</v>
      </c>
    </row>
    <row r="16" spans="1:8">
      <c r="B16" t="s">
        <v>6</v>
      </c>
      <c r="C16">
        <v>400</v>
      </c>
      <c r="D16">
        <f t="shared" si="1"/>
        <v>80</v>
      </c>
      <c r="G16" s="1">
        <v>635000</v>
      </c>
      <c r="H16">
        <f t="shared" si="0"/>
        <v>15</v>
      </c>
    </row>
    <row r="17" spans="1:13">
      <c r="G17" s="1">
        <v>890000</v>
      </c>
      <c r="H17">
        <f t="shared" si="0"/>
        <v>16</v>
      </c>
    </row>
    <row r="18" spans="1:13">
      <c r="A18" t="s">
        <v>15</v>
      </c>
      <c r="B18">
        <v>5</v>
      </c>
      <c r="C18">
        <f>SUM(C19:C23)</f>
        <v>1570</v>
      </c>
      <c r="D18">
        <f>C18/5</f>
        <v>314</v>
      </c>
      <c r="E18">
        <f>E12+D18</f>
        <v>2660</v>
      </c>
      <c r="G18" s="1">
        <v>1300000</v>
      </c>
      <c r="H18">
        <f t="shared" si="0"/>
        <v>17</v>
      </c>
    </row>
    <row r="19" spans="1:13">
      <c r="B19" t="s">
        <v>16</v>
      </c>
      <c r="C19">
        <v>400</v>
      </c>
      <c r="D19">
        <f t="shared" si="1"/>
        <v>80</v>
      </c>
      <c r="G19" s="1">
        <v>1800000</v>
      </c>
      <c r="H19">
        <f t="shared" si="0"/>
        <v>18</v>
      </c>
    </row>
    <row r="20" spans="1:13">
      <c r="B20" t="s">
        <v>17</v>
      </c>
      <c r="C20">
        <v>270</v>
      </c>
      <c r="D20">
        <f t="shared" si="1"/>
        <v>54</v>
      </c>
      <c r="G20" s="1">
        <v>2550000</v>
      </c>
      <c r="H20">
        <f t="shared" si="0"/>
        <v>19</v>
      </c>
    </row>
    <row r="21" spans="1:13">
      <c r="B21" t="s">
        <v>11</v>
      </c>
      <c r="C21">
        <v>200</v>
      </c>
      <c r="D21">
        <f t="shared" si="1"/>
        <v>40</v>
      </c>
      <c r="G21" s="1">
        <v>3600000</v>
      </c>
      <c r="H21">
        <f t="shared" si="0"/>
        <v>20</v>
      </c>
    </row>
    <row r="22" spans="1:13">
      <c r="B22" t="s">
        <v>18</v>
      </c>
      <c r="C22">
        <v>400</v>
      </c>
      <c r="D22">
        <f t="shared" si="1"/>
        <v>80</v>
      </c>
    </row>
    <row r="23" spans="1:13">
      <c r="B23" t="s">
        <v>76</v>
      </c>
      <c r="C23">
        <v>300</v>
      </c>
      <c r="D23">
        <f t="shared" si="1"/>
        <v>60</v>
      </c>
      <c r="F23" s="1"/>
    </row>
    <row r="25" spans="1:13">
      <c r="A25" t="s">
        <v>19</v>
      </c>
      <c r="B25">
        <v>4</v>
      </c>
      <c r="C25">
        <f>SUM(C26:C29)</f>
        <v>1270</v>
      </c>
      <c r="D25">
        <f>C25/5</f>
        <v>254</v>
      </c>
      <c r="E25">
        <f>E18+D25</f>
        <v>2914</v>
      </c>
      <c r="M25" s="2"/>
    </row>
    <row r="26" spans="1:13">
      <c r="B26" t="s">
        <v>20</v>
      </c>
      <c r="C26">
        <v>400</v>
      </c>
      <c r="D26">
        <f t="shared" si="1"/>
        <v>80</v>
      </c>
    </row>
    <row r="27" spans="1:13">
      <c r="B27" t="s">
        <v>23</v>
      </c>
      <c r="C27">
        <v>270</v>
      </c>
      <c r="D27">
        <f t="shared" si="1"/>
        <v>54</v>
      </c>
    </row>
    <row r="28" spans="1:13">
      <c r="B28" t="s">
        <v>21</v>
      </c>
      <c r="C28">
        <v>200</v>
      </c>
      <c r="D28">
        <f t="shared" si="1"/>
        <v>40</v>
      </c>
    </row>
    <row r="29" spans="1:13">
      <c r="B29" t="s">
        <v>22</v>
      </c>
      <c r="C29">
        <v>400</v>
      </c>
      <c r="D29">
        <f t="shared" si="1"/>
        <v>80</v>
      </c>
      <c r="G29" t="s">
        <v>75</v>
      </c>
      <c r="H29">
        <v>6500</v>
      </c>
    </row>
    <row r="31" spans="1:13">
      <c r="A31" t="s">
        <v>24</v>
      </c>
      <c r="B31">
        <v>3</v>
      </c>
      <c r="C31">
        <f>SUM(C32:C34)</f>
        <v>1070</v>
      </c>
      <c r="D31">
        <f>C31/5</f>
        <v>214</v>
      </c>
      <c r="E31">
        <f>E25+D31</f>
        <v>3128</v>
      </c>
    </row>
    <row r="32" spans="1:13">
      <c r="B32" t="s">
        <v>25</v>
      </c>
      <c r="C32">
        <v>400</v>
      </c>
      <c r="D32">
        <f t="shared" ref="D32:D39" si="2">C32/5</f>
        <v>80</v>
      </c>
    </row>
    <row r="33" spans="1:5">
      <c r="B33" t="s">
        <v>26</v>
      </c>
      <c r="C33">
        <v>400</v>
      </c>
      <c r="D33">
        <f t="shared" si="2"/>
        <v>80</v>
      </c>
    </row>
    <row r="34" spans="1:5">
      <c r="B34" t="s">
        <v>27</v>
      </c>
      <c r="C34">
        <v>270</v>
      </c>
      <c r="D34">
        <f t="shared" si="2"/>
        <v>54</v>
      </c>
    </row>
    <row r="36" spans="1:5">
      <c r="A36" t="s">
        <v>28</v>
      </c>
      <c r="B36">
        <v>3</v>
      </c>
      <c r="C36">
        <f>SUM(C37:C39)</f>
        <v>1135</v>
      </c>
      <c r="D36">
        <f>C36/5</f>
        <v>227</v>
      </c>
      <c r="E36">
        <f>E31+D36</f>
        <v>3355</v>
      </c>
    </row>
    <row r="37" spans="1:5">
      <c r="B37" t="s">
        <v>29</v>
      </c>
      <c r="C37">
        <v>600</v>
      </c>
      <c r="D37">
        <f t="shared" si="2"/>
        <v>120</v>
      </c>
    </row>
    <row r="38" spans="1:5">
      <c r="B38" t="s">
        <v>66</v>
      </c>
      <c r="C38">
        <v>400</v>
      </c>
      <c r="D38">
        <f t="shared" si="2"/>
        <v>80</v>
      </c>
    </row>
    <row r="39" spans="1:5">
      <c r="B39" t="s">
        <v>30</v>
      </c>
      <c r="C39">
        <v>135</v>
      </c>
      <c r="D39">
        <f t="shared" si="2"/>
        <v>27</v>
      </c>
    </row>
    <row r="41" spans="1:5">
      <c r="A41" t="s">
        <v>31</v>
      </c>
      <c r="B41">
        <v>2</v>
      </c>
      <c r="C41">
        <f>SUM(C42:C43)</f>
        <v>600</v>
      </c>
      <c r="D41">
        <f>C41/5</f>
        <v>120</v>
      </c>
      <c r="E41">
        <f>E36+D41</f>
        <v>3475</v>
      </c>
    </row>
    <row r="42" spans="1:5">
      <c r="B42" t="s">
        <v>32</v>
      </c>
      <c r="C42">
        <v>200</v>
      </c>
      <c r="D42">
        <f t="shared" ref="D42:D43" si="3">C42/5</f>
        <v>40</v>
      </c>
    </row>
    <row r="43" spans="1:5">
      <c r="B43" t="s">
        <v>67</v>
      </c>
      <c r="C43">
        <v>400</v>
      </c>
      <c r="D43">
        <f t="shared" si="3"/>
        <v>80</v>
      </c>
    </row>
    <row r="45" spans="1:5">
      <c r="A45" t="s">
        <v>33</v>
      </c>
      <c r="B45">
        <v>4</v>
      </c>
      <c r="C45">
        <f>SUM(C46:C47)</f>
        <v>1340</v>
      </c>
      <c r="D45">
        <f>C45/5</f>
        <v>268</v>
      </c>
      <c r="E45">
        <f>E41+D45</f>
        <v>3743</v>
      </c>
    </row>
    <row r="46" spans="1:5">
      <c r="B46" t="s">
        <v>38</v>
      </c>
      <c r="C46">
        <v>800</v>
      </c>
      <c r="D46">
        <f t="shared" ref="D46:D47" si="4">C46/5</f>
        <v>160</v>
      </c>
    </row>
    <row r="47" spans="1:5">
      <c r="B47" t="s">
        <v>50</v>
      </c>
      <c r="C47">
        <f>135*4</f>
        <v>540</v>
      </c>
      <c r="D47">
        <f t="shared" si="4"/>
        <v>108</v>
      </c>
    </row>
    <row r="49" spans="1:5">
      <c r="A49" t="s">
        <v>34</v>
      </c>
      <c r="B49">
        <v>3</v>
      </c>
      <c r="C49">
        <f>SUM(C50)</f>
        <v>800</v>
      </c>
      <c r="D49">
        <f>C49/5</f>
        <v>160</v>
      </c>
      <c r="E49">
        <f>E45+D49</f>
        <v>3903</v>
      </c>
    </row>
    <row r="50" spans="1:5">
      <c r="B50" t="s">
        <v>51</v>
      </c>
      <c r="C50">
        <f>200*4</f>
        <v>800</v>
      </c>
      <c r="D50">
        <f t="shared" ref="D50" si="5">C50/5</f>
        <v>160</v>
      </c>
    </row>
    <row r="52" spans="1:5">
      <c r="A52" t="s">
        <v>35</v>
      </c>
      <c r="B52">
        <v>2</v>
      </c>
      <c r="C52">
        <f>SUM(C53)</f>
        <v>600</v>
      </c>
      <c r="D52">
        <f>C52/5</f>
        <v>120</v>
      </c>
      <c r="E52">
        <f>E49+D52</f>
        <v>4023</v>
      </c>
    </row>
    <row r="53" spans="1:5">
      <c r="B53" t="s">
        <v>36</v>
      </c>
      <c r="C53">
        <v>600</v>
      </c>
      <c r="D53">
        <f t="shared" ref="D53" si="6">C53/5</f>
        <v>120</v>
      </c>
    </row>
    <row r="55" spans="1:5">
      <c r="A55" t="s">
        <v>37</v>
      </c>
      <c r="B55">
        <v>5</v>
      </c>
      <c r="C55">
        <f>SUM(C56:C57)</f>
        <v>1610</v>
      </c>
      <c r="D55">
        <f>C55/5</f>
        <v>322</v>
      </c>
      <c r="E55">
        <f>E52+D55</f>
        <v>4345</v>
      </c>
    </row>
    <row r="56" spans="1:5">
      <c r="B56" t="s">
        <v>39</v>
      </c>
      <c r="C56">
        <v>800</v>
      </c>
      <c r="D56">
        <f t="shared" ref="D56:D57" si="7">C56/5</f>
        <v>160</v>
      </c>
    </row>
    <row r="57" spans="1:5">
      <c r="B57" t="s">
        <v>68</v>
      </c>
      <c r="C57">
        <f>135*6</f>
        <v>810</v>
      </c>
      <c r="D57">
        <f t="shared" si="7"/>
        <v>162</v>
      </c>
    </row>
    <row r="59" spans="1:5">
      <c r="A59" t="s">
        <v>40</v>
      </c>
      <c r="B59">
        <v>6</v>
      </c>
      <c r="C59">
        <f>SUM(C60:C61)</f>
        <v>2400</v>
      </c>
      <c r="D59">
        <f>C59/5</f>
        <v>480</v>
      </c>
      <c r="E59">
        <f>E55+D59</f>
        <v>4825</v>
      </c>
    </row>
    <row r="60" spans="1:5">
      <c r="B60" t="s">
        <v>41</v>
      </c>
      <c r="C60">
        <v>1600</v>
      </c>
      <c r="D60">
        <f t="shared" ref="D60:D61" si="8">C60/5</f>
        <v>320</v>
      </c>
    </row>
    <row r="61" spans="1:5">
      <c r="B61" t="s">
        <v>52</v>
      </c>
      <c r="C61">
        <v>800</v>
      </c>
      <c r="D61">
        <f t="shared" si="8"/>
        <v>160</v>
      </c>
    </row>
    <row r="63" spans="1:5">
      <c r="A63" t="s">
        <v>42</v>
      </c>
      <c r="B63">
        <v>3</v>
      </c>
      <c r="C63">
        <f>SUM(C64:C66)</f>
        <v>870</v>
      </c>
      <c r="D63">
        <f>C63/5</f>
        <v>174</v>
      </c>
      <c r="E63">
        <f>E59+D63</f>
        <v>4999</v>
      </c>
    </row>
    <row r="64" spans="1:5">
      <c r="B64" t="s">
        <v>53</v>
      </c>
      <c r="C64">
        <f>135*2</f>
        <v>270</v>
      </c>
      <c r="D64">
        <f t="shared" ref="D64:D66" si="9">C64/5</f>
        <v>54</v>
      </c>
    </row>
    <row r="65" spans="1:5">
      <c r="B65" t="s">
        <v>43</v>
      </c>
      <c r="C65">
        <v>200</v>
      </c>
      <c r="D65">
        <f t="shared" si="9"/>
        <v>40</v>
      </c>
    </row>
    <row r="66" spans="1:5">
      <c r="B66" t="s">
        <v>44</v>
      </c>
      <c r="C66">
        <v>400</v>
      </c>
      <c r="D66">
        <f t="shared" si="9"/>
        <v>80</v>
      </c>
    </row>
    <row r="68" spans="1:5">
      <c r="A68" t="s">
        <v>45</v>
      </c>
      <c r="B68">
        <v>4</v>
      </c>
      <c r="C68">
        <f>SUM(C69)</f>
        <v>1200</v>
      </c>
      <c r="D68">
        <f>C68/5</f>
        <v>240</v>
      </c>
      <c r="E68">
        <f>E63+D68</f>
        <v>5239</v>
      </c>
    </row>
    <row r="69" spans="1:5">
      <c r="B69" t="s">
        <v>46</v>
      </c>
      <c r="C69">
        <v>1200</v>
      </c>
      <c r="D69">
        <f t="shared" ref="D69" si="10">C69/5</f>
        <v>240</v>
      </c>
    </row>
    <row r="71" spans="1:5">
      <c r="A71" t="s">
        <v>47</v>
      </c>
      <c r="B71">
        <v>4</v>
      </c>
      <c r="C71">
        <f>SUM(C72:C74)</f>
        <v>1340</v>
      </c>
      <c r="D71">
        <f>C71/5</f>
        <v>268</v>
      </c>
      <c r="E71">
        <f>E68+D71</f>
        <v>5507</v>
      </c>
    </row>
    <row r="72" spans="1:5">
      <c r="B72" t="s">
        <v>54</v>
      </c>
      <c r="C72">
        <f>135*4</f>
        <v>540</v>
      </c>
      <c r="D72">
        <f t="shared" ref="D72:D74" si="11">C72/5</f>
        <v>108</v>
      </c>
    </row>
    <row r="73" spans="1:5">
      <c r="B73" t="s">
        <v>48</v>
      </c>
      <c r="C73">
        <v>200</v>
      </c>
      <c r="D73">
        <f t="shared" si="11"/>
        <v>40</v>
      </c>
    </row>
    <row r="74" spans="1:5">
      <c r="B74" t="s">
        <v>49</v>
      </c>
      <c r="C74">
        <v>600</v>
      </c>
      <c r="D74">
        <f t="shared" si="11"/>
        <v>120</v>
      </c>
    </row>
    <row r="76" spans="1:5">
      <c r="A76" t="s">
        <v>55</v>
      </c>
      <c r="B76">
        <v>3</v>
      </c>
      <c r="C76">
        <f>SUM(C77:C78)</f>
        <v>940</v>
      </c>
      <c r="D76">
        <f>C76/5</f>
        <v>188</v>
      </c>
      <c r="E76">
        <f>E71+D76</f>
        <v>5695</v>
      </c>
    </row>
    <row r="77" spans="1:5">
      <c r="B77" t="s">
        <v>57</v>
      </c>
      <c r="C77">
        <f>135*4</f>
        <v>540</v>
      </c>
      <c r="D77">
        <f t="shared" ref="D77:D78" si="12">C77/5</f>
        <v>108</v>
      </c>
    </row>
    <row r="78" spans="1:5">
      <c r="B78" t="s">
        <v>60</v>
      </c>
      <c r="C78">
        <f>200*2</f>
        <v>400</v>
      </c>
      <c r="D78">
        <f t="shared" si="12"/>
        <v>80</v>
      </c>
    </row>
    <row r="80" spans="1:5">
      <c r="A80" t="s">
        <v>58</v>
      </c>
      <c r="B80">
        <v>3</v>
      </c>
      <c r="C80">
        <f>SUM(C81:C84)</f>
        <v>1070</v>
      </c>
      <c r="D80">
        <f>C80/5</f>
        <v>214</v>
      </c>
      <c r="E80">
        <f>E76+D80</f>
        <v>5909</v>
      </c>
    </row>
    <row r="81" spans="1:5">
      <c r="B81" t="s">
        <v>59</v>
      </c>
      <c r="C81">
        <v>200</v>
      </c>
      <c r="D81">
        <f t="shared" ref="D81:D84" si="13">C81/5</f>
        <v>40</v>
      </c>
    </row>
    <row r="82" spans="1:5">
      <c r="B82" t="s">
        <v>63</v>
      </c>
      <c r="C82">
        <f>135*2</f>
        <v>270</v>
      </c>
      <c r="D82">
        <f t="shared" si="13"/>
        <v>54</v>
      </c>
    </row>
    <row r="83" spans="1:5">
      <c r="B83" t="s">
        <v>56</v>
      </c>
      <c r="C83">
        <v>200</v>
      </c>
      <c r="D83">
        <f t="shared" si="13"/>
        <v>40</v>
      </c>
    </row>
    <row r="84" spans="1:5">
      <c r="B84" t="s">
        <v>61</v>
      </c>
      <c r="C84">
        <v>400</v>
      </c>
      <c r="D84">
        <f t="shared" si="13"/>
        <v>80</v>
      </c>
    </row>
    <row r="86" spans="1:5">
      <c r="A86" t="s">
        <v>64</v>
      </c>
      <c r="B86">
        <v>3</v>
      </c>
      <c r="C86">
        <f>SUM(C87:C89)</f>
        <v>870</v>
      </c>
      <c r="D86">
        <f>C86/5</f>
        <v>174</v>
      </c>
      <c r="E86">
        <f>E80+D86</f>
        <v>6083</v>
      </c>
    </row>
    <row r="87" spans="1:5">
      <c r="B87" t="s">
        <v>62</v>
      </c>
      <c r="C87">
        <v>400</v>
      </c>
      <c r="D87">
        <f t="shared" ref="D87:D89" si="14">C87/5</f>
        <v>80</v>
      </c>
    </row>
    <row r="88" spans="1:5">
      <c r="B88" t="s">
        <v>56</v>
      </c>
      <c r="C88">
        <v>200</v>
      </c>
      <c r="D88">
        <f t="shared" si="14"/>
        <v>40</v>
      </c>
    </row>
    <row r="89" spans="1:5">
      <c r="B89" t="s">
        <v>63</v>
      </c>
      <c r="C89">
        <f>135*2</f>
        <v>270</v>
      </c>
      <c r="D89">
        <f t="shared" si="14"/>
        <v>54</v>
      </c>
    </row>
    <row r="91" spans="1:5">
      <c r="A91" t="s">
        <v>65</v>
      </c>
      <c r="B91">
        <v>3</v>
      </c>
      <c r="C91">
        <f>SUM(C92)</f>
        <v>800</v>
      </c>
      <c r="D91">
        <f>C91/5</f>
        <v>160</v>
      </c>
      <c r="E91">
        <f>E86+D91</f>
        <v>6243</v>
      </c>
    </row>
    <row r="92" spans="1:5">
      <c r="B92" t="s">
        <v>77</v>
      </c>
      <c r="C92">
        <v>800</v>
      </c>
      <c r="D92">
        <f t="shared" ref="D92" si="15">C92/5</f>
        <v>160</v>
      </c>
    </row>
    <row r="94" spans="1:5">
      <c r="A94" t="s">
        <v>69</v>
      </c>
      <c r="B94">
        <v>4</v>
      </c>
      <c r="C94">
        <f>SUM(C95:C96)</f>
        <v>1000</v>
      </c>
      <c r="D94">
        <f>C94/5</f>
        <v>200</v>
      </c>
      <c r="E94">
        <f>E91+D94</f>
        <v>6443</v>
      </c>
    </row>
    <row r="95" spans="1:5">
      <c r="B95" t="s">
        <v>70</v>
      </c>
      <c r="C95">
        <v>600</v>
      </c>
      <c r="D95">
        <f t="shared" ref="D95:D96" si="16">C95/5</f>
        <v>120</v>
      </c>
    </row>
    <row r="96" spans="1:5">
      <c r="B96" t="s">
        <v>71</v>
      </c>
      <c r="C96">
        <v>400</v>
      </c>
      <c r="D96">
        <f t="shared" si="16"/>
        <v>80</v>
      </c>
    </row>
    <row r="98" spans="1:5">
      <c r="A98" t="s">
        <v>72</v>
      </c>
      <c r="B98">
        <v>6</v>
      </c>
      <c r="C98">
        <f>SUM(C99:C100)</f>
        <v>2400</v>
      </c>
      <c r="D98">
        <f>C98/5</f>
        <v>480</v>
      </c>
      <c r="E98">
        <f>E94+D98</f>
        <v>6923</v>
      </c>
    </row>
    <row r="99" spans="1:5">
      <c r="B99" t="s">
        <v>73</v>
      </c>
      <c r="C99">
        <v>1600</v>
      </c>
    </row>
    <row r="100" spans="1:5">
      <c r="B100" t="s">
        <v>74</v>
      </c>
      <c r="C100">
        <v>800</v>
      </c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Lawrence Livermore National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Kevin Athey</cp:lastModifiedBy>
  <dcterms:created xsi:type="dcterms:W3CDTF">2012-06-21T20:27:48Z</dcterms:created>
  <dcterms:modified xsi:type="dcterms:W3CDTF">2012-07-13T06:15:29Z</dcterms:modified>
</cp:coreProperties>
</file>